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20116\"/>
    </mc:Choice>
  </mc:AlternateContent>
  <bookViews>
    <workbookView xWindow="0" yWindow="0" windowWidth="19200" windowHeight="6950"/>
  </bookViews>
  <sheets>
    <sheet name="TRPV1" sheetId="1" r:id="rId1"/>
    <sheet name="TRPV1-559T" sheetId="2" r:id="rId2"/>
    <sheet name="Summary TRPV1-559T" sheetId="3" r:id="rId3"/>
  </sheets>
  <definedNames>
    <definedName name="_xlnm._FilterDatabase" localSheetId="1" hidden="1">'TRPV1-559T'!$A$3:$A$18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3" l="1"/>
  <c r="G12" i="3"/>
  <c r="F12" i="3"/>
  <c r="E12" i="3"/>
  <c r="E13" i="3" s="1"/>
  <c r="H11" i="3"/>
  <c r="G11" i="3"/>
  <c r="F11" i="3"/>
  <c r="E11" i="3"/>
  <c r="F13" i="3" l="1"/>
  <c r="G13" i="3"/>
  <c r="H13" i="3"/>
  <c r="L54" i="2" l="1"/>
  <c r="K54" i="2"/>
  <c r="J54" i="2"/>
  <c r="I54" i="2"/>
  <c r="L53" i="2"/>
  <c r="K53" i="2"/>
  <c r="J53" i="2"/>
  <c r="I53" i="2"/>
  <c r="L52" i="2"/>
  <c r="K52" i="2"/>
  <c r="J52" i="2"/>
  <c r="I52" i="2"/>
  <c r="L51" i="2"/>
  <c r="K51" i="2"/>
  <c r="J51" i="2"/>
  <c r="I51" i="2"/>
  <c r="L50" i="2"/>
  <c r="K50" i="2"/>
  <c r="J50" i="2"/>
  <c r="I50" i="2"/>
  <c r="L49" i="2"/>
  <c r="K49" i="2"/>
  <c r="J49" i="2"/>
  <c r="I49" i="2"/>
  <c r="L48" i="2"/>
  <c r="K48" i="2"/>
  <c r="J48" i="2"/>
  <c r="I48" i="2"/>
  <c r="L47" i="2"/>
  <c r="K47" i="2"/>
  <c r="J47" i="2"/>
  <c r="I47" i="2"/>
  <c r="L45" i="2"/>
  <c r="K45" i="2"/>
  <c r="J45" i="2"/>
  <c r="I45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40" i="2"/>
  <c r="K40" i="2"/>
  <c r="J40" i="2"/>
  <c r="I40" i="2"/>
  <c r="L36" i="2"/>
  <c r="K36" i="2"/>
  <c r="J36" i="2"/>
  <c r="I36" i="2"/>
  <c r="L35" i="2"/>
  <c r="K35" i="2"/>
  <c r="J35" i="2"/>
  <c r="I35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K30" i="2"/>
  <c r="J30" i="2"/>
  <c r="I30" i="2"/>
  <c r="L29" i="2"/>
  <c r="K29" i="2"/>
  <c r="J29" i="2"/>
  <c r="I29" i="2"/>
  <c r="L27" i="2"/>
  <c r="K27" i="2"/>
  <c r="J27" i="2"/>
  <c r="I27" i="2"/>
  <c r="L26" i="2"/>
  <c r="K26" i="2"/>
  <c r="J26" i="2"/>
  <c r="I26" i="2"/>
  <c r="L25" i="2"/>
  <c r="K25" i="2"/>
  <c r="J25" i="2"/>
  <c r="I25" i="2"/>
  <c r="L24" i="2"/>
  <c r="K24" i="2"/>
  <c r="J24" i="2"/>
  <c r="I24" i="2"/>
  <c r="L23" i="2"/>
  <c r="K23" i="2"/>
  <c r="J23" i="2"/>
  <c r="I23" i="2"/>
  <c r="L22" i="2"/>
  <c r="K22" i="2"/>
  <c r="J22" i="2"/>
  <c r="I22" i="2"/>
  <c r="L18" i="2"/>
  <c r="K18" i="2"/>
  <c r="J18" i="2"/>
  <c r="I18" i="2"/>
  <c r="L17" i="2"/>
  <c r="K17" i="2"/>
  <c r="J17" i="2"/>
  <c r="I17" i="2"/>
  <c r="L16" i="2"/>
  <c r="K16" i="2"/>
  <c r="J16" i="2"/>
  <c r="I16" i="2"/>
  <c r="L15" i="2"/>
  <c r="K15" i="2"/>
  <c r="J15" i="2"/>
  <c r="I15" i="2"/>
  <c r="L14" i="2"/>
  <c r="K14" i="2"/>
  <c r="J14" i="2"/>
  <c r="I14" i="2"/>
  <c r="L13" i="2"/>
  <c r="K13" i="2"/>
  <c r="J13" i="2"/>
  <c r="I13" i="2"/>
  <c r="L12" i="2"/>
  <c r="K12" i="2"/>
  <c r="J12" i="2"/>
  <c r="I12" i="2"/>
  <c r="L11" i="2"/>
  <c r="K11" i="2"/>
  <c r="J11" i="2"/>
  <c r="I11" i="2"/>
  <c r="L9" i="2"/>
  <c r="K9" i="2"/>
  <c r="J9" i="2"/>
  <c r="I9" i="2"/>
  <c r="L8" i="2"/>
  <c r="K8" i="2"/>
  <c r="J8" i="2"/>
  <c r="I8" i="2"/>
  <c r="L7" i="2"/>
  <c r="K7" i="2"/>
  <c r="J7" i="2"/>
  <c r="I7" i="2"/>
  <c r="L6" i="2"/>
  <c r="K6" i="2"/>
  <c r="J6" i="2"/>
  <c r="I6" i="2"/>
  <c r="L5" i="2"/>
  <c r="K5" i="2"/>
  <c r="J5" i="2"/>
  <c r="I5" i="2"/>
  <c r="L4" i="2"/>
  <c r="K4" i="2"/>
  <c r="J4" i="2"/>
  <c r="I4" i="2"/>
  <c r="M18" i="1"/>
  <c r="L18" i="1"/>
  <c r="K18" i="1"/>
  <c r="J18" i="1"/>
  <c r="I18" i="1"/>
  <c r="M17" i="1"/>
  <c r="L17" i="1"/>
  <c r="K17" i="1"/>
  <c r="J17" i="1"/>
  <c r="I17" i="1"/>
  <c r="M16" i="1"/>
  <c r="L16" i="1"/>
  <c r="K16" i="1"/>
  <c r="J16" i="1"/>
  <c r="I16" i="1"/>
  <c r="M15" i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9" i="1"/>
  <c r="L9" i="1"/>
  <c r="K9" i="1"/>
  <c r="J9" i="1"/>
  <c r="I9" i="1"/>
  <c r="M8" i="1"/>
  <c r="L8" i="1"/>
  <c r="K8" i="1"/>
  <c r="J8" i="1"/>
  <c r="I8" i="1"/>
  <c r="M7" i="1"/>
  <c r="L7" i="1"/>
  <c r="K7" i="1"/>
  <c r="J7" i="1"/>
  <c r="I7" i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<sst xmlns="http://schemas.openxmlformats.org/spreadsheetml/2006/main" count="81" uniqueCount="17">
  <si>
    <t>Current (A)</t>
  </si>
  <si>
    <t>Conductance (S)</t>
  </si>
  <si>
    <t>Vhalf (mV)</t>
  </si>
  <si>
    <t>Voltage (V)</t>
  </si>
  <si>
    <t>25C</t>
  </si>
  <si>
    <t>30C</t>
  </si>
  <si>
    <t>35C</t>
  </si>
  <si>
    <t>40C</t>
  </si>
  <si>
    <t>25C_2</t>
  </si>
  <si>
    <t>120116_TRPV1_a</t>
  </si>
  <si>
    <t>120116_TRPV1-559T_a</t>
  </si>
  <si>
    <t>120116_TRPV1-559T_c</t>
  </si>
  <si>
    <t>120116_TRPV1-559T_d</t>
  </si>
  <si>
    <t>Cell</t>
  </si>
  <si>
    <t>AVG</t>
  </si>
  <si>
    <t>STDEV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</si>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</sst>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1" fontId="2" fillId="0" borderId="0" xfId="0" applyNumberFormat="1" applyFont="1"/>
    <xf numFmtId="0" fontId="1" fillId="0" borderId="0" xfId="0" applyFont="1" applyAlignment="1">
      <alignment horizontal="center"/>
    </xf>
    <xf numFmtId="164" fontId="4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tabSelected="1" zoomScale="115" zoomScaleNormal="115" workbookViewId="0">
      <selection activeCell="A2" sqref="A2"/>
    </sheetView>
  </sheetViews>
  <sheetFormatPr defaultRowHeight="14" x14ac:dyDescent="0.3"/>
  <cols>
    <col min="1" max="16384" width="8.7265625" style="3"/>
  </cols>
  <sheetData>
    <row r="1" spans="1:18" ht="17.5" x14ac:dyDescent="0.35">
      <c r="A1" s="1"/>
      <c r="B1" s="1"/>
      <c r="C1" s="6" t="s">
        <v>0</v>
      </c>
      <c r="D1" s="6"/>
      <c r="E1" s="6"/>
      <c r="F1" s="6"/>
      <c r="G1" s="2"/>
      <c r="H1" s="1"/>
      <c r="I1" s="6" t="s">
        <v>1</v>
      </c>
      <c r="J1" s="6"/>
      <c r="K1" s="6"/>
      <c r="L1" s="6"/>
      <c r="M1" s="6"/>
      <c r="N1" s="1"/>
      <c r="O1" s="1" t="s">
        <v>2</v>
      </c>
      <c r="P1" s="1"/>
      <c r="Q1" s="1"/>
      <c r="R1" s="1"/>
    </row>
    <row r="2" spans="1:18" ht="15.5" x14ac:dyDescent="0.35">
      <c r="A2" s="4" t="s">
        <v>9</v>
      </c>
    </row>
    <row r="3" spans="1:18" ht="15.5" x14ac:dyDescent="0.35">
      <c r="A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8</v>
      </c>
      <c r="N3" s="4"/>
      <c r="O3" s="4" t="s">
        <v>4</v>
      </c>
      <c r="P3" s="4" t="s">
        <v>5</v>
      </c>
      <c r="Q3" s="4" t="s">
        <v>6</v>
      </c>
      <c r="R3" s="4" t="s">
        <v>7</v>
      </c>
    </row>
    <row r="4" spans="1:18" ht="15.5" x14ac:dyDescent="0.35">
      <c r="A4" s="4">
        <v>-0.12</v>
      </c>
      <c r="C4" s="5">
        <v>-5.4847999999999999E-11</v>
      </c>
      <c r="D4" s="5">
        <v>-6.2622999999999999E-11</v>
      </c>
      <c r="E4" s="5">
        <v>-9.1840000000000003E-11</v>
      </c>
      <c r="F4" s="5">
        <v>-2.1992E-10</v>
      </c>
      <c r="G4" s="5">
        <v>-7.8895999999999998E-11</v>
      </c>
      <c r="I4" s="5">
        <f>C4/$A4</f>
        <v>4.5706666666666666E-10</v>
      </c>
      <c r="J4" s="5">
        <f>D4/$A4</f>
        <v>5.2185833333333335E-10</v>
      </c>
      <c r="K4" s="5">
        <f>E4/$A4</f>
        <v>7.6533333333333338E-10</v>
      </c>
      <c r="L4" s="5">
        <f>F4/$A4</f>
        <v>1.8326666666666667E-9</v>
      </c>
      <c r="M4" s="5">
        <f>G4/$A4</f>
        <v>6.5746666666666671E-10</v>
      </c>
      <c r="N4" s="5"/>
      <c r="O4" s="3">
        <v>87.1</v>
      </c>
      <c r="P4" s="3">
        <v>76.3</v>
      </c>
      <c r="Q4" s="3">
        <v>71.7</v>
      </c>
      <c r="R4" s="3">
        <v>61.2</v>
      </c>
    </row>
    <row r="5" spans="1:18" ht="15.5" x14ac:dyDescent="0.35">
      <c r="A5" s="4">
        <v>-9.9999999999999992E-2</v>
      </c>
      <c r="C5" s="5">
        <v>-3.0339E-11</v>
      </c>
      <c r="D5" s="5">
        <v>-3.8441000000000001E-11</v>
      </c>
      <c r="E5" s="5">
        <v>-5.4056000000000003E-11</v>
      </c>
      <c r="F5" s="5">
        <v>-9.0727000000000006E-11</v>
      </c>
      <c r="G5" s="5">
        <v>-4.9643999999999998E-11</v>
      </c>
      <c r="I5" s="3">
        <f t="shared" ref="I5:M17" si="0">C5/$A5</f>
        <v>3.0339000000000002E-10</v>
      </c>
      <c r="J5" s="3">
        <f t="shared" si="0"/>
        <v>3.8441000000000002E-10</v>
      </c>
      <c r="K5" s="3">
        <f t="shared" si="0"/>
        <v>5.4056000000000004E-10</v>
      </c>
      <c r="L5" s="3">
        <f t="shared" si="0"/>
        <v>9.0727000000000011E-10</v>
      </c>
      <c r="M5" s="3">
        <f t="shared" si="0"/>
        <v>4.9643999999999999E-10</v>
      </c>
    </row>
    <row r="6" spans="1:18" ht="15.5" x14ac:dyDescent="0.35">
      <c r="A6" s="4">
        <v>-7.9999999999999988E-2</v>
      </c>
      <c r="C6" s="5">
        <v>-2.7142999999999999E-11</v>
      </c>
      <c r="D6" s="5">
        <v>-2.7838999999999999E-11</v>
      </c>
      <c r="E6" s="5">
        <v>-3.1885999999999997E-11</v>
      </c>
      <c r="F6" s="5">
        <v>-5.6926000000000002E-11</v>
      </c>
      <c r="G6" s="5">
        <v>-2.8330000000000001E-11</v>
      </c>
      <c r="I6" s="3">
        <f t="shared" si="0"/>
        <v>3.3928750000000005E-10</v>
      </c>
      <c r="J6" s="3">
        <f t="shared" si="0"/>
        <v>3.4798750000000004E-10</v>
      </c>
      <c r="K6" s="3">
        <f t="shared" si="0"/>
        <v>3.9857500000000004E-10</v>
      </c>
      <c r="L6" s="5">
        <f t="shared" si="0"/>
        <v>7.115750000000001E-10</v>
      </c>
      <c r="M6" s="3">
        <f t="shared" si="0"/>
        <v>3.5412500000000006E-10</v>
      </c>
    </row>
    <row r="7" spans="1:18" ht="15.5" x14ac:dyDescent="0.35">
      <c r="A7" s="4">
        <v>-5.9999999999999984E-2</v>
      </c>
      <c r="C7" s="5">
        <v>-2.5414000000000001E-11</v>
      </c>
      <c r="D7" s="5">
        <v>-2.0654E-11</v>
      </c>
      <c r="E7" s="5">
        <v>-1.6837999999999999E-11</v>
      </c>
      <c r="F7" s="5">
        <v>-3.1381999999999997E-11</v>
      </c>
      <c r="G7" s="5">
        <v>-1.0541999999999999E-11</v>
      </c>
      <c r="I7" s="3">
        <f t="shared" si="0"/>
        <v>4.2356666666666683E-10</v>
      </c>
      <c r="J7" s="3">
        <f t="shared" si="0"/>
        <v>3.4423333333333341E-10</v>
      </c>
      <c r="K7" s="3">
        <f t="shared" si="0"/>
        <v>2.8063333333333339E-10</v>
      </c>
      <c r="L7" s="5">
        <f t="shared" si="0"/>
        <v>5.230333333333334E-10</v>
      </c>
      <c r="M7" s="3">
        <f t="shared" si="0"/>
        <v>1.7570000000000002E-10</v>
      </c>
    </row>
    <row r="8" spans="1:18" ht="15.5" x14ac:dyDescent="0.35">
      <c r="A8" s="4">
        <v>-3.999999999999998E-2</v>
      </c>
      <c r="C8" s="5">
        <v>-9.9302000000000006E-12</v>
      </c>
      <c r="D8" s="5">
        <v>-1.4132E-11</v>
      </c>
      <c r="E8" s="5">
        <v>-1.0886E-11</v>
      </c>
      <c r="F8" s="5">
        <v>-1.9816999999999999E-11</v>
      </c>
      <c r="G8" s="5">
        <v>-5.8220999999999996E-12</v>
      </c>
      <c r="I8" s="3">
        <f t="shared" si="0"/>
        <v>2.4825500000000014E-10</v>
      </c>
      <c r="J8" s="3">
        <f t="shared" si="0"/>
        <v>3.5330000000000017E-10</v>
      </c>
      <c r="K8" s="3">
        <f t="shared" si="0"/>
        <v>2.7215000000000014E-10</v>
      </c>
      <c r="L8" s="5">
        <f t="shared" si="0"/>
        <v>4.9542500000000018E-10</v>
      </c>
      <c r="M8" s="3">
        <f t="shared" si="0"/>
        <v>1.4555250000000005E-10</v>
      </c>
    </row>
    <row r="9" spans="1:18" ht="15.5" x14ac:dyDescent="0.35">
      <c r="A9" s="4">
        <v>-1.999999999999998E-2</v>
      </c>
      <c r="C9" s="5">
        <v>-2.6399000000000001E-12</v>
      </c>
      <c r="D9" s="5">
        <v>-5.9196000000000003E-13</v>
      </c>
      <c r="E9" s="5">
        <v>-5.0915000000000001E-13</v>
      </c>
      <c r="F9" s="5">
        <v>-5.2227999999999997E-13</v>
      </c>
      <c r="G9" s="5">
        <v>-1.6664E-12</v>
      </c>
      <c r="I9" s="3">
        <f>C9/$A9</f>
        <v>1.3199500000000015E-10</v>
      </c>
      <c r="J9" s="3">
        <f>D9/$A9</f>
        <v>2.9598000000000034E-11</v>
      </c>
      <c r="K9" s="3">
        <f t="shared" si="0"/>
        <v>2.5457500000000026E-11</v>
      </c>
      <c r="L9" s="5">
        <f t="shared" si="0"/>
        <v>2.6114000000000025E-11</v>
      </c>
      <c r="M9" s="3">
        <f>G9/$A9</f>
        <v>8.3320000000000093E-11</v>
      </c>
    </row>
    <row r="10" spans="1:18" ht="15.5" x14ac:dyDescent="0.35">
      <c r="A10" s="4">
        <v>0</v>
      </c>
      <c r="C10" s="5">
        <v>1.8153999999999999E-11</v>
      </c>
      <c r="D10" s="5">
        <v>3.4698999999999998E-11</v>
      </c>
      <c r="E10" s="5">
        <v>2.6997999999999999E-11</v>
      </c>
      <c r="F10" s="5">
        <v>3.4373E-11</v>
      </c>
      <c r="G10" s="5">
        <v>9.2416999999999993E-12</v>
      </c>
      <c r="L10" s="5"/>
    </row>
    <row r="11" spans="1:18" ht="15.5" x14ac:dyDescent="0.35">
      <c r="A11" s="4">
        <v>0.02</v>
      </c>
      <c r="C11" s="5">
        <v>5.6612000000000003E-11</v>
      </c>
      <c r="D11" s="5">
        <v>1.0382E-10</v>
      </c>
      <c r="E11" s="5">
        <v>7.0402000000000002E-11</v>
      </c>
      <c r="F11" s="5">
        <v>1.4144E-10</v>
      </c>
      <c r="G11" s="5">
        <v>3.4533999999999998E-11</v>
      </c>
      <c r="I11" s="3">
        <f t="shared" si="0"/>
        <v>2.8306000000000001E-9</v>
      </c>
      <c r="J11" s="3">
        <f t="shared" si="0"/>
        <v>5.191E-9</v>
      </c>
      <c r="K11" s="3">
        <f t="shared" si="0"/>
        <v>3.5200999999999999E-9</v>
      </c>
      <c r="L11" s="5">
        <f t="shared" si="0"/>
        <v>7.0720000000000004E-9</v>
      </c>
      <c r="M11" s="3">
        <f t="shared" si="0"/>
        <v>1.7266999999999998E-9</v>
      </c>
    </row>
    <row r="12" spans="1:18" ht="15.5" x14ac:dyDescent="0.35">
      <c r="A12" s="4">
        <v>0.04</v>
      </c>
      <c r="C12" s="5">
        <v>1.9921E-10</v>
      </c>
      <c r="D12" s="5">
        <v>3.6329999999999998E-10</v>
      </c>
      <c r="E12" s="5">
        <v>3.9681E-10</v>
      </c>
      <c r="F12" s="5">
        <v>8.3144999999999996E-10</v>
      </c>
      <c r="G12" s="5">
        <v>1.5544000000000001E-10</v>
      </c>
      <c r="I12" s="3">
        <f t="shared" si="0"/>
        <v>4.98025E-9</v>
      </c>
      <c r="J12" s="3">
        <f t="shared" si="0"/>
        <v>9.0824999999999988E-9</v>
      </c>
      <c r="K12" s="3">
        <f t="shared" si="0"/>
        <v>9.9202499999999991E-9</v>
      </c>
      <c r="L12" s="5">
        <f t="shared" si="0"/>
        <v>2.0786249999999999E-8</v>
      </c>
      <c r="M12" s="3">
        <f t="shared" si="0"/>
        <v>3.886E-9</v>
      </c>
    </row>
    <row r="13" spans="1:18" ht="15.5" x14ac:dyDescent="0.35">
      <c r="A13" s="4">
        <v>0.06</v>
      </c>
      <c r="C13" s="5">
        <v>6.9750000000000002E-10</v>
      </c>
      <c r="D13" s="5">
        <v>1.3099E-9</v>
      </c>
      <c r="E13" s="5">
        <v>1.7780000000000001E-9</v>
      </c>
      <c r="F13" s="5">
        <v>3.3792000000000001E-9</v>
      </c>
      <c r="G13" s="5">
        <v>1.0796999999999999E-9</v>
      </c>
      <c r="I13" s="3">
        <f t="shared" si="0"/>
        <v>1.1625000000000002E-8</v>
      </c>
      <c r="J13" s="3">
        <f t="shared" si="0"/>
        <v>2.1831666666666667E-8</v>
      </c>
      <c r="K13" s="3">
        <f t="shared" si="0"/>
        <v>2.9633333333333334E-8</v>
      </c>
      <c r="L13" s="5">
        <f t="shared" si="0"/>
        <v>5.6320000000000004E-8</v>
      </c>
      <c r="M13" s="3">
        <f t="shared" si="0"/>
        <v>1.7995E-8</v>
      </c>
    </row>
    <row r="14" spans="1:18" ht="15.5" x14ac:dyDescent="0.35">
      <c r="A14" s="4">
        <v>0.08</v>
      </c>
      <c r="C14" s="5">
        <v>1.5522999999999999E-9</v>
      </c>
      <c r="D14" s="5">
        <v>2.7842E-9</v>
      </c>
      <c r="E14" s="5">
        <v>3.6749999999999998E-9</v>
      </c>
      <c r="F14" s="5">
        <v>6.7085999999999998E-9</v>
      </c>
      <c r="G14" s="5">
        <v>2.8002999999999999E-9</v>
      </c>
      <c r="I14" s="3">
        <f t="shared" si="0"/>
        <v>1.9403749999999999E-8</v>
      </c>
      <c r="J14" s="3">
        <f t="shared" si="0"/>
        <v>3.4802499999999997E-8</v>
      </c>
      <c r="K14" s="3">
        <f t="shared" si="0"/>
        <v>4.5937499999999997E-8</v>
      </c>
      <c r="L14" s="5">
        <f t="shared" si="0"/>
        <v>8.3857499999999995E-8</v>
      </c>
      <c r="M14" s="3">
        <f t="shared" si="0"/>
        <v>3.500375E-8</v>
      </c>
    </row>
    <row r="15" spans="1:18" ht="15.5" x14ac:dyDescent="0.35">
      <c r="A15" s="4">
        <v>0.1</v>
      </c>
      <c r="C15" s="5">
        <v>2.4159999999999999E-9</v>
      </c>
      <c r="D15" s="5">
        <v>4.2778999999999999E-9</v>
      </c>
      <c r="E15" s="5">
        <v>5.3318000000000001E-9</v>
      </c>
      <c r="F15" s="5">
        <v>9.8002999999999998E-9</v>
      </c>
      <c r="G15" s="5">
        <v>4.0035000000000001E-9</v>
      </c>
      <c r="I15" s="3">
        <f t="shared" si="0"/>
        <v>2.4159999999999999E-8</v>
      </c>
      <c r="J15" s="3">
        <f t="shared" si="0"/>
        <v>4.2778999999999995E-8</v>
      </c>
      <c r="K15" s="3">
        <f t="shared" si="0"/>
        <v>5.3318000000000001E-8</v>
      </c>
      <c r="L15" s="5">
        <f t="shared" si="0"/>
        <v>9.8002999999999994E-8</v>
      </c>
      <c r="M15" s="3">
        <f t="shared" si="0"/>
        <v>4.0035000000000001E-8</v>
      </c>
    </row>
    <row r="16" spans="1:18" ht="15.5" x14ac:dyDescent="0.35">
      <c r="A16" s="4">
        <v>0.12000000000000001</v>
      </c>
      <c r="C16" s="5">
        <v>3.5115000000000001E-9</v>
      </c>
      <c r="D16" s="5">
        <v>5.9421999999999996E-9</v>
      </c>
      <c r="E16" s="5">
        <v>7.4582000000000006E-9</v>
      </c>
      <c r="F16" s="5">
        <v>1.2587E-8</v>
      </c>
      <c r="G16" s="5">
        <v>5.3158999999999998E-9</v>
      </c>
      <c r="I16" s="3">
        <f t="shared" si="0"/>
        <v>2.9262499999999998E-8</v>
      </c>
      <c r="J16" s="3">
        <f t="shared" si="0"/>
        <v>4.9518333333333323E-8</v>
      </c>
      <c r="K16" s="3">
        <f t="shared" si="0"/>
        <v>6.215166666666667E-8</v>
      </c>
      <c r="L16" s="5">
        <f t="shared" si="0"/>
        <v>1.0489166666666667E-7</v>
      </c>
      <c r="M16" s="3">
        <f t="shared" si="0"/>
        <v>4.4299166666666663E-8</v>
      </c>
    </row>
    <row r="17" spans="1:14" ht="15.5" x14ac:dyDescent="0.35">
      <c r="A17" s="4">
        <v>0.14000000000000001</v>
      </c>
      <c r="C17" s="5">
        <v>4.7982999999999999E-9</v>
      </c>
      <c r="D17" s="5">
        <v>7.7214000000000002E-9</v>
      </c>
      <c r="E17" s="5">
        <v>9.6565999999999999E-9</v>
      </c>
      <c r="F17" s="5">
        <v>1.5466999999999999E-8</v>
      </c>
      <c r="G17" s="5">
        <v>6.5676000000000004E-9</v>
      </c>
      <c r="I17" s="3">
        <f t="shared" si="0"/>
        <v>3.4273571428571426E-8</v>
      </c>
      <c r="J17" s="3">
        <f t="shared" si="0"/>
        <v>5.5152857142857137E-8</v>
      </c>
      <c r="K17" s="3">
        <f t="shared" si="0"/>
        <v>6.8975714285714275E-8</v>
      </c>
      <c r="L17" s="5">
        <f t="shared" si="0"/>
        <v>1.1047857142857141E-7</v>
      </c>
      <c r="M17" s="3">
        <f t="shared" si="0"/>
        <v>4.6911428571428569E-8</v>
      </c>
    </row>
    <row r="18" spans="1:14" ht="15.5" x14ac:dyDescent="0.35">
      <c r="A18" s="4">
        <v>0.16</v>
      </c>
      <c r="C18" s="5">
        <v>6.1397999999999998E-9</v>
      </c>
      <c r="D18" s="5">
        <v>9.7636000000000005E-9</v>
      </c>
      <c r="E18" s="5">
        <v>1.1911999999999999E-8</v>
      </c>
      <c r="F18" s="5">
        <v>1.8057999999999999E-8</v>
      </c>
      <c r="G18" s="5">
        <v>8.0562000000000004E-9</v>
      </c>
      <c r="I18" s="5">
        <f>C18/$A18</f>
        <v>3.8373749999999996E-8</v>
      </c>
      <c r="J18" s="5">
        <f>D18/$A18</f>
        <v>6.1022500000000003E-8</v>
      </c>
      <c r="K18" s="5">
        <f>E18/$A18</f>
        <v>7.4449999999999995E-8</v>
      </c>
      <c r="L18" s="5">
        <f>F18/$A18</f>
        <v>1.128625E-7</v>
      </c>
      <c r="M18" s="5">
        <f>G18/$A18</f>
        <v>5.0351249999999999E-8</v>
      </c>
      <c r="N18" s="5"/>
    </row>
    <row r="19" spans="1:14" x14ac:dyDescent="0.3">
      <c r="L19" s="5"/>
    </row>
    <row r="20" spans="1:14" x14ac:dyDescent="0.3">
      <c r="L20" s="5"/>
    </row>
    <row r="22" spans="1:14" x14ac:dyDescent="0.3">
      <c r="L22" s="5"/>
    </row>
    <row r="23" spans="1:14" x14ac:dyDescent="0.3">
      <c r="L23" s="5"/>
    </row>
    <row r="24" spans="1:14" x14ac:dyDescent="0.3">
      <c r="L24" s="5"/>
    </row>
    <row r="25" spans="1:14" x14ac:dyDescent="0.3">
      <c r="L25" s="5"/>
    </row>
    <row r="26" spans="1:14" x14ac:dyDescent="0.3">
      <c r="L26" s="5"/>
    </row>
    <row r="27" spans="1:14" x14ac:dyDescent="0.3">
      <c r="L27" s="5"/>
    </row>
    <row r="28" spans="1:14" x14ac:dyDescent="0.3">
      <c r="L28" s="5"/>
    </row>
    <row r="29" spans="1:14" x14ac:dyDescent="0.3">
      <c r="L29" s="5"/>
    </row>
    <row r="30" spans="1:14" x14ac:dyDescent="0.3">
      <c r="L30" s="5"/>
    </row>
    <row r="31" spans="1:14" x14ac:dyDescent="0.3">
      <c r="L31" s="5"/>
    </row>
    <row r="32" spans="1:14" x14ac:dyDescent="0.3">
      <c r="L32" s="5"/>
    </row>
    <row r="33" spans="12:12" x14ac:dyDescent="0.3">
      <c r="L33" s="5"/>
    </row>
    <row r="34" spans="12:12" x14ac:dyDescent="0.3">
      <c r="L34" s="5"/>
    </row>
    <row r="35" spans="12:12" x14ac:dyDescent="0.3">
      <c r="L35" s="5"/>
    </row>
    <row r="36" spans="12:12" x14ac:dyDescent="0.3">
      <c r="L36" s="5"/>
    </row>
    <row r="38" spans="12:12" x14ac:dyDescent="0.3">
      <c r="L38" s="5"/>
    </row>
    <row r="39" spans="12:12" x14ac:dyDescent="0.3">
      <c r="L39" s="5"/>
    </row>
    <row r="40" spans="12:12" x14ac:dyDescent="0.3">
      <c r="L40" s="5"/>
    </row>
    <row r="41" spans="12:12" x14ac:dyDescent="0.3">
      <c r="L41" s="5"/>
    </row>
    <row r="42" spans="12:12" x14ac:dyDescent="0.3">
      <c r="L42" s="5"/>
    </row>
    <row r="43" spans="12:12" x14ac:dyDescent="0.3">
      <c r="L43" s="5"/>
    </row>
    <row r="44" spans="12:12" x14ac:dyDescent="0.3">
      <c r="L44" s="5"/>
    </row>
    <row r="45" spans="12:12" x14ac:dyDescent="0.3">
      <c r="L45" s="5"/>
    </row>
    <row r="46" spans="12:12" x14ac:dyDescent="0.3">
      <c r="L46" s="5"/>
    </row>
    <row r="47" spans="12:12" x14ac:dyDescent="0.3">
      <c r="L47" s="5"/>
    </row>
    <row r="48" spans="12:12" x14ac:dyDescent="0.3">
      <c r="L48" s="5"/>
    </row>
    <row r="49" spans="12:12" x14ac:dyDescent="0.3">
      <c r="L49" s="5"/>
    </row>
    <row r="50" spans="12:12" x14ac:dyDescent="0.3">
      <c r="L50" s="5"/>
    </row>
    <row r="51" spans="12:12" x14ac:dyDescent="0.3">
      <c r="L51" s="5"/>
    </row>
    <row r="52" spans="12:12" x14ac:dyDescent="0.3">
      <c r="L52" s="5"/>
    </row>
    <row r="54" spans="12:12" x14ac:dyDescent="0.3">
      <c r="L54" s="5"/>
    </row>
    <row r="55" spans="12:12" x14ac:dyDescent="0.3">
      <c r="L55" s="5"/>
    </row>
    <row r="56" spans="12:12" x14ac:dyDescent="0.3">
      <c r="L56" s="5"/>
    </row>
    <row r="57" spans="12:12" x14ac:dyDescent="0.3">
      <c r="L57" s="5"/>
    </row>
    <row r="58" spans="12:12" x14ac:dyDescent="0.3">
      <c r="L58" s="5"/>
    </row>
    <row r="59" spans="12:12" x14ac:dyDescent="0.3">
      <c r="L59" s="5"/>
    </row>
    <row r="60" spans="12:12" x14ac:dyDescent="0.3">
      <c r="L60" s="5"/>
    </row>
    <row r="61" spans="12:12" x14ac:dyDescent="0.3">
      <c r="L61" s="5"/>
    </row>
    <row r="62" spans="12:12" x14ac:dyDescent="0.3">
      <c r="L62" s="5"/>
    </row>
    <row r="63" spans="12:12" x14ac:dyDescent="0.3">
      <c r="L63" s="5"/>
    </row>
    <row r="64" spans="12:12" x14ac:dyDescent="0.3">
      <c r="L64" s="5"/>
    </row>
    <row r="65" spans="12:12" x14ac:dyDescent="0.3">
      <c r="L65" s="5"/>
    </row>
    <row r="66" spans="12:12" x14ac:dyDescent="0.3">
      <c r="L66" s="5"/>
    </row>
    <row r="67" spans="12:12" x14ac:dyDescent="0.3">
      <c r="L67" s="5"/>
    </row>
    <row r="68" spans="12:12" x14ac:dyDescent="0.3">
      <c r="L68" s="5"/>
    </row>
    <row r="70" spans="12:12" x14ac:dyDescent="0.3">
      <c r="L70" s="5"/>
    </row>
    <row r="71" spans="12:12" x14ac:dyDescent="0.3">
      <c r="L71" s="5"/>
    </row>
    <row r="72" spans="12:12" x14ac:dyDescent="0.3">
      <c r="L72" s="5"/>
    </row>
    <row r="73" spans="12:12" x14ac:dyDescent="0.3">
      <c r="L73" s="5"/>
    </row>
    <row r="74" spans="12:12" x14ac:dyDescent="0.3">
      <c r="L74" s="5"/>
    </row>
    <row r="75" spans="12:12" x14ac:dyDescent="0.3">
      <c r="L75" s="5"/>
    </row>
    <row r="76" spans="12:12" x14ac:dyDescent="0.3">
      <c r="L76" s="5"/>
    </row>
    <row r="77" spans="12:12" x14ac:dyDescent="0.3">
      <c r="L77" s="5"/>
    </row>
    <row r="78" spans="12:12" x14ac:dyDescent="0.3">
      <c r="L78" s="5"/>
    </row>
    <row r="79" spans="12:12" x14ac:dyDescent="0.3">
      <c r="L79" s="5"/>
    </row>
    <row r="80" spans="12:12" x14ac:dyDescent="0.3">
      <c r="L80" s="5"/>
    </row>
    <row r="81" spans="12:12" x14ac:dyDescent="0.3">
      <c r="L81" s="5"/>
    </row>
    <row r="82" spans="12:12" x14ac:dyDescent="0.3">
      <c r="L82" s="5"/>
    </row>
    <row r="83" spans="12:12" x14ac:dyDescent="0.3">
      <c r="L83" s="5"/>
    </row>
    <row r="84" spans="12:12" x14ac:dyDescent="0.3">
      <c r="L84" s="5"/>
    </row>
  </sheetData>
  <mergeCells count="2">
    <mergeCell ref="C1:F1"/>
    <mergeCell ref="I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zoomScaleNormal="100" workbookViewId="0">
      <selection activeCell="A38" activeCellId="2" sqref="A2 A20 A38"/>
    </sheetView>
  </sheetViews>
  <sheetFormatPr defaultRowHeight="14" x14ac:dyDescent="0.3"/>
  <cols>
    <col min="1" max="2" width="11.90625" style="3" customWidth="1"/>
    <col min="3" max="16384" width="8.7265625" style="3"/>
  </cols>
  <sheetData>
    <row r="1" spans="1:18" ht="17.5" x14ac:dyDescent="0.35">
      <c r="A1" s="1"/>
      <c r="B1" s="1"/>
      <c r="C1" s="6" t="s">
        <v>0</v>
      </c>
      <c r="D1" s="6"/>
      <c r="E1" s="6"/>
      <c r="F1" s="6"/>
      <c r="G1" s="2"/>
      <c r="H1" s="1"/>
      <c r="I1" s="6" t="s">
        <v>1</v>
      </c>
      <c r="J1" s="6"/>
      <c r="K1" s="6"/>
      <c r="L1" s="6"/>
      <c r="M1" s="6"/>
      <c r="N1" s="1"/>
      <c r="O1" s="1" t="s">
        <v>2</v>
      </c>
      <c r="P1" s="1"/>
      <c r="Q1" s="1"/>
      <c r="R1" s="1"/>
    </row>
    <row r="2" spans="1:18" ht="15.5" x14ac:dyDescent="0.35">
      <c r="A2" s="4" t="s">
        <v>10</v>
      </c>
    </row>
    <row r="3" spans="1:18" ht="15.5" x14ac:dyDescent="0.35">
      <c r="A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8</v>
      </c>
      <c r="O3" s="4" t="s">
        <v>4</v>
      </c>
      <c r="P3" s="4" t="s">
        <v>5</v>
      </c>
      <c r="Q3" s="4" t="s">
        <v>6</v>
      </c>
      <c r="R3" s="4" t="s">
        <v>7</v>
      </c>
    </row>
    <row r="4" spans="1:18" ht="15.5" x14ac:dyDescent="0.35">
      <c r="A4" s="4">
        <v>-0.12</v>
      </c>
      <c r="C4" s="5">
        <v>-7.3679000000000002E-11</v>
      </c>
      <c r="D4" s="5">
        <v>-9.8978999999999995E-11</v>
      </c>
      <c r="E4" s="5">
        <v>-1.1835000000000001E-10</v>
      </c>
      <c r="F4" s="5">
        <v>-1.3815000000000001E-10</v>
      </c>
      <c r="I4" s="5">
        <f>C4/$A4</f>
        <v>6.1399166666666672E-10</v>
      </c>
      <c r="J4" s="5">
        <f>D4/$A4</f>
        <v>8.2482499999999999E-10</v>
      </c>
      <c r="K4" s="5">
        <f>E4/$A4</f>
        <v>9.8625000000000019E-10</v>
      </c>
      <c r="L4" s="5">
        <f>F4/$A4</f>
        <v>1.1512500000000001E-9</v>
      </c>
      <c r="M4" s="5"/>
      <c r="O4" s="3">
        <v>175.8</v>
      </c>
      <c r="P4" s="3">
        <v>89.1</v>
      </c>
      <c r="Q4" s="3">
        <v>72.599999999999994</v>
      </c>
      <c r="R4" s="3">
        <v>62.5</v>
      </c>
    </row>
    <row r="5" spans="1:18" ht="15.5" x14ac:dyDescent="0.35">
      <c r="A5" s="4">
        <v>-9.9999999999999992E-2</v>
      </c>
      <c r="C5" s="5">
        <v>-6.4969999999999996E-11</v>
      </c>
      <c r="D5" s="5">
        <v>-6.8368999999999997E-11</v>
      </c>
      <c r="E5" s="5">
        <v>-7.6100999999999997E-11</v>
      </c>
      <c r="F5" s="5">
        <v>-8.1194000000000002E-11</v>
      </c>
      <c r="I5" s="3">
        <f t="shared" ref="I5:L17" si="0">C5/$A5</f>
        <v>6.4970000000000004E-10</v>
      </c>
      <c r="J5" s="3">
        <f t="shared" si="0"/>
        <v>6.8369000000000005E-10</v>
      </c>
      <c r="K5" s="3">
        <f t="shared" si="0"/>
        <v>7.6101000000000004E-10</v>
      </c>
      <c r="L5" s="3">
        <f t="shared" si="0"/>
        <v>8.1194000000000009E-10</v>
      </c>
    </row>
    <row r="6" spans="1:18" ht="15.5" x14ac:dyDescent="0.35">
      <c r="A6" s="4">
        <v>-7.9999999999999988E-2</v>
      </c>
      <c r="C6" s="5">
        <v>-5.0773999999999998E-11</v>
      </c>
      <c r="D6" s="5">
        <v>-4.9362000000000002E-11</v>
      </c>
      <c r="E6" s="5">
        <v>-4.9367E-11</v>
      </c>
      <c r="F6" s="5">
        <v>-5.2306000000000003E-11</v>
      </c>
      <c r="I6" s="3">
        <f t="shared" si="0"/>
        <v>6.3467500000000009E-10</v>
      </c>
      <c r="J6" s="3">
        <f t="shared" si="0"/>
        <v>6.1702500000000015E-10</v>
      </c>
      <c r="K6" s="3">
        <f t="shared" si="0"/>
        <v>6.1708750000000012E-10</v>
      </c>
      <c r="L6" s="5">
        <f t="shared" si="0"/>
        <v>6.5382500000000017E-10</v>
      </c>
    </row>
    <row r="7" spans="1:18" ht="15.5" x14ac:dyDescent="0.35">
      <c r="A7" s="4">
        <v>-5.9999999999999984E-2</v>
      </c>
      <c r="C7" s="5">
        <v>-3.4001000000000001E-11</v>
      </c>
      <c r="D7" s="5">
        <v>-3.2939999999999998E-11</v>
      </c>
      <c r="E7" s="5">
        <v>-3.1356E-11</v>
      </c>
      <c r="F7" s="5">
        <v>-3.0618999999999998E-11</v>
      </c>
      <c r="I7" s="3">
        <f t="shared" si="0"/>
        <v>5.6668333333333355E-10</v>
      </c>
      <c r="J7" s="3">
        <f t="shared" si="0"/>
        <v>5.4900000000000007E-10</v>
      </c>
      <c r="K7" s="3">
        <f t="shared" si="0"/>
        <v>5.2260000000000014E-10</v>
      </c>
      <c r="L7" s="5">
        <f t="shared" si="0"/>
        <v>5.1031666666666676E-10</v>
      </c>
    </row>
    <row r="8" spans="1:18" ht="15.5" x14ac:dyDescent="0.35">
      <c r="A8" s="4">
        <v>-3.999999999999998E-2</v>
      </c>
      <c r="C8" s="5">
        <v>-1.9663999999999999E-11</v>
      </c>
      <c r="D8" s="5">
        <v>-1.4194E-11</v>
      </c>
      <c r="E8" s="5">
        <v>-1.3697E-11</v>
      </c>
      <c r="F8" s="5">
        <v>-1.4403E-11</v>
      </c>
      <c r="I8" s="3">
        <f t="shared" si="0"/>
        <v>4.9160000000000025E-10</v>
      </c>
      <c r="J8" s="3">
        <f t="shared" si="0"/>
        <v>3.5485000000000018E-10</v>
      </c>
      <c r="K8" s="3">
        <f t="shared" si="0"/>
        <v>3.4242500000000019E-10</v>
      </c>
      <c r="L8" s="5">
        <f t="shared" si="0"/>
        <v>3.6007500000000018E-10</v>
      </c>
    </row>
    <row r="9" spans="1:18" ht="15.5" x14ac:dyDescent="0.35">
      <c r="A9" s="4">
        <v>-1.999999999999998E-2</v>
      </c>
      <c r="C9" s="5">
        <v>1.4547000000000001E-12</v>
      </c>
      <c r="D9" s="5">
        <v>-2.0196E-12</v>
      </c>
      <c r="E9" s="5">
        <v>-2.5312000000000001E-14</v>
      </c>
      <c r="F9" s="5">
        <v>-1.0467999999999999E-12</v>
      </c>
      <c r="I9" s="3">
        <f>C9/$A9</f>
        <v>-7.2735000000000072E-11</v>
      </c>
      <c r="J9" s="3">
        <f>D9/$A9</f>
        <v>1.009800000000001E-10</v>
      </c>
      <c r="K9" s="3">
        <f t="shared" si="0"/>
        <v>1.2656000000000014E-12</v>
      </c>
      <c r="L9" s="5">
        <f t="shared" si="0"/>
        <v>5.2340000000000049E-11</v>
      </c>
    </row>
    <row r="10" spans="1:18" ht="15.5" x14ac:dyDescent="0.35">
      <c r="A10" s="4">
        <v>0</v>
      </c>
      <c r="C10" s="5">
        <v>4.4910999999999999E-11</v>
      </c>
      <c r="D10" s="5">
        <v>1.8741999999999999E-11</v>
      </c>
      <c r="E10" s="5">
        <v>1.9190999999999999E-11</v>
      </c>
      <c r="F10" s="5">
        <v>1.8210000000000001E-11</v>
      </c>
      <c r="L10" s="5"/>
    </row>
    <row r="11" spans="1:18" ht="15.5" x14ac:dyDescent="0.35">
      <c r="A11" s="4">
        <v>0.02</v>
      </c>
      <c r="C11" s="5">
        <v>6.7821999999999996E-11</v>
      </c>
      <c r="D11" s="5">
        <v>3.7291999999999999E-11</v>
      </c>
      <c r="E11" s="5">
        <v>4.2789E-11</v>
      </c>
      <c r="F11" s="5">
        <v>4.7837E-11</v>
      </c>
      <c r="I11" s="3">
        <f t="shared" si="0"/>
        <v>3.3910999999999996E-9</v>
      </c>
      <c r="J11" s="3">
        <f t="shared" si="0"/>
        <v>1.8646E-9</v>
      </c>
      <c r="K11" s="3">
        <f t="shared" si="0"/>
        <v>2.1394500000000001E-9</v>
      </c>
      <c r="L11" s="5">
        <f t="shared" si="0"/>
        <v>2.3918499999999998E-9</v>
      </c>
    </row>
    <row r="12" spans="1:18" ht="15.5" x14ac:dyDescent="0.35">
      <c r="A12" s="4">
        <v>0.04</v>
      </c>
      <c r="C12" s="5">
        <v>7.1515999999999994E-11</v>
      </c>
      <c r="D12" s="5">
        <v>8.7050999999999995E-11</v>
      </c>
      <c r="E12" s="5">
        <v>1.2412999999999999E-10</v>
      </c>
      <c r="F12" s="5">
        <v>2.0800999999999999E-10</v>
      </c>
      <c r="I12" s="3">
        <f t="shared" si="0"/>
        <v>1.7878999999999998E-9</v>
      </c>
      <c r="J12" s="3">
        <f t="shared" si="0"/>
        <v>2.1762749999999999E-9</v>
      </c>
      <c r="K12" s="3">
        <f t="shared" si="0"/>
        <v>3.1032499999999996E-9</v>
      </c>
      <c r="L12" s="5">
        <f t="shared" si="0"/>
        <v>5.2002499999999997E-9</v>
      </c>
    </row>
    <row r="13" spans="1:18" ht="15.5" x14ac:dyDescent="0.35">
      <c r="A13" s="4">
        <v>0.06</v>
      </c>
      <c r="C13" s="5">
        <v>1.1271E-10</v>
      </c>
      <c r="D13" s="5">
        <v>3.4136999999999998E-10</v>
      </c>
      <c r="E13" s="5">
        <v>5.3336999999999999E-10</v>
      </c>
      <c r="F13" s="5">
        <v>9.4333999999999997E-10</v>
      </c>
      <c r="I13" s="3">
        <f t="shared" si="0"/>
        <v>1.8785000000000001E-9</v>
      </c>
      <c r="J13" s="3">
        <f t="shared" si="0"/>
        <v>5.6895000000000003E-9</v>
      </c>
      <c r="K13" s="3">
        <f t="shared" si="0"/>
        <v>8.8895E-9</v>
      </c>
      <c r="L13" s="5">
        <f t="shared" si="0"/>
        <v>1.5722333333333333E-8</v>
      </c>
    </row>
    <row r="14" spans="1:18" ht="15.5" x14ac:dyDescent="0.35">
      <c r="A14" s="4">
        <v>0.08</v>
      </c>
      <c r="C14" s="5">
        <v>2.8039999999999998E-10</v>
      </c>
      <c r="D14" s="5">
        <v>7.0285000000000001E-10</v>
      </c>
      <c r="E14" s="5">
        <v>1.113E-9</v>
      </c>
      <c r="F14" s="5">
        <v>1.7997000000000001E-9</v>
      </c>
      <c r="I14" s="3">
        <f t="shared" si="0"/>
        <v>3.5049999999999998E-9</v>
      </c>
      <c r="J14" s="3">
        <f t="shared" si="0"/>
        <v>8.7856249999999996E-9</v>
      </c>
      <c r="K14" s="3">
        <f t="shared" si="0"/>
        <v>1.39125E-8</v>
      </c>
      <c r="L14" s="5">
        <f t="shared" si="0"/>
        <v>2.2496250000000002E-8</v>
      </c>
    </row>
    <row r="15" spans="1:18" ht="15.5" x14ac:dyDescent="0.35">
      <c r="A15" s="4">
        <v>0.1</v>
      </c>
      <c r="C15" s="5">
        <v>4.3446000000000002E-10</v>
      </c>
      <c r="D15" s="5">
        <v>9.9773000000000003E-10</v>
      </c>
      <c r="E15" s="5">
        <v>1.6615999999999999E-9</v>
      </c>
      <c r="F15" s="5">
        <v>2.5908999999999998E-9</v>
      </c>
      <c r="I15" s="3">
        <f t="shared" si="0"/>
        <v>4.3446000000000001E-9</v>
      </c>
      <c r="J15" s="3">
        <f t="shared" si="0"/>
        <v>9.9773000000000003E-9</v>
      </c>
      <c r="K15" s="3">
        <f t="shared" si="0"/>
        <v>1.6615999999999998E-8</v>
      </c>
      <c r="L15" s="5">
        <f t="shared" si="0"/>
        <v>2.5908999999999997E-8</v>
      </c>
    </row>
    <row r="16" spans="1:18" ht="15.5" x14ac:dyDescent="0.35">
      <c r="A16" s="4">
        <v>0.12000000000000001</v>
      </c>
      <c r="C16" s="5">
        <v>7.0027999999999998E-10</v>
      </c>
      <c r="D16" s="5">
        <v>1.5475999999999999E-9</v>
      </c>
      <c r="E16" s="5">
        <v>2.2362000000000002E-9</v>
      </c>
      <c r="F16" s="5">
        <v>3.4667E-9</v>
      </c>
      <c r="I16" s="3">
        <f t="shared" si="0"/>
        <v>5.8356666666666659E-9</v>
      </c>
      <c r="J16" s="3">
        <f t="shared" si="0"/>
        <v>1.2896666666666665E-8</v>
      </c>
      <c r="K16" s="3">
        <f t="shared" si="0"/>
        <v>1.8635000000000001E-8</v>
      </c>
      <c r="L16" s="5">
        <f t="shared" si="0"/>
        <v>2.8889166666666666E-8</v>
      </c>
    </row>
    <row r="17" spans="1:18" ht="15.5" x14ac:dyDescent="0.35">
      <c r="A17" s="4">
        <v>0.14000000000000001</v>
      </c>
      <c r="C17" s="5">
        <v>9.1011999999999995E-10</v>
      </c>
      <c r="D17" s="5">
        <v>2.1095999999999998E-9</v>
      </c>
      <c r="E17" s="5">
        <v>2.9341E-9</v>
      </c>
      <c r="F17" s="5">
        <v>4.2180999999999997E-9</v>
      </c>
      <c r="I17" s="3">
        <f t="shared" si="0"/>
        <v>6.5008571428571421E-9</v>
      </c>
      <c r="J17" s="3">
        <f t="shared" si="0"/>
        <v>1.5068571428571427E-8</v>
      </c>
      <c r="K17" s="3">
        <f t="shared" si="0"/>
        <v>2.0957857142857141E-8</v>
      </c>
      <c r="L17" s="5">
        <f t="shared" si="0"/>
        <v>3.0129285714285712E-8</v>
      </c>
    </row>
    <row r="18" spans="1:18" ht="15.5" x14ac:dyDescent="0.35">
      <c r="A18" s="4">
        <v>0.16</v>
      </c>
      <c r="C18" s="5">
        <v>1.3308E-9</v>
      </c>
      <c r="D18" s="5">
        <v>2.6699000000000001E-9</v>
      </c>
      <c r="E18" s="5">
        <v>3.6370000000000002E-9</v>
      </c>
      <c r="F18" s="5">
        <v>4.9933999999999997E-9</v>
      </c>
      <c r="I18" s="5">
        <f>C18/$A18</f>
        <v>8.3174999999999999E-9</v>
      </c>
      <c r="J18" s="5">
        <f>D18/$A18</f>
        <v>1.6686874999999999E-8</v>
      </c>
      <c r="K18" s="5">
        <f>E18/$A18</f>
        <v>2.273125E-8</v>
      </c>
      <c r="L18" s="5">
        <f>F18/$A18</f>
        <v>3.1208749999999998E-8</v>
      </c>
      <c r="M18" s="5"/>
    </row>
    <row r="19" spans="1:18" x14ac:dyDescent="0.3">
      <c r="L19" s="5"/>
    </row>
    <row r="20" spans="1:18" ht="15.5" x14ac:dyDescent="0.35">
      <c r="A20" s="4" t="s">
        <v>11</v>
      </c>
    </row>
    <row r="21" spans="1:18" ht="15.5" x14ac:dyDescent="0.35">
      <c r="A21" s="4" t="s">
        <v>3</v>
      </c>
      <c r="C21" s="4" t="s">
        <v>4</v>
      </c>
      <c r="D21" s="4" t="s">
        <v>5</v>
      </c>
      <c r="E21" s="4" t="s">
        <v>6</v>
      </c>
      <c r="F21" s="4" t="s">
        <v>7</v>
      </c>
      <c r="G21" s="4" t="s">
        <v>8</v>
      </c>
      <c r="I21" s="4" t="s">
        <v>4</v>
      </c>
      <c r="J21" s="4" t="s">
        <v>5</v>
      </c>
      <c r="K21" s="4" t="s">
        <v>6</v>
      </c>
      <c r="L21" s="4" t="s">
        <v>7</v>
      </c>
      <c r="M21" s="4" t="s">
        <v>8</v>
      </c>
      <c r="O21" s="4" t="s">
        <v>4</v>
      </c>
      <c r="P21" s="4" t="s">
        <v>5</v>
      </c>
      <c r="Q21" s="4" t="s">
        <v>6</v>
      </c>
      <c r="R21" s="4" t="s">
        <v>7</v>
      </c>
    </row>
    <row r="22" spans="1:18" ht="15.5" x14ac:dyDescent="0.35">
      <c r="A22" s="4">
        <v>-0.12</v>
      </c>
      <c r="C22" s="5">
        <v>-9.8823999999999997E-11</v>
      </c>
      <c r="D22" s="5">
        <v>-1.2311E-10</v>
      </c>
      <c r="E22" s="5">
        <v>-1.4507E-10</v>
      </c>
      <c r="F22" s="5">
        <v>-2.3006999999999999E-10</v>
      </c>
      <c r="I22" s="5">
        <f>C22/$A22</f>
        <v>8.2353333333333334E-10</v>
      </c>
      <c r="J22" s="5">
        <f>D22/$A22</f>
        <v>1.0259166666666668E-9</v>
      </c>
      <c r="K22" s="5">
        <f>E22/$A22</f>
        <v>1.2089166666666667E-9</v>
      </c>
      <c r="L22" s="5">
        <f>F22/$A22</f>
        <v>1.9172499999999998E-9</v>
      </c>
      <c r="M22" s="5"/>
      <c r="O22" s="3">
        <v>71.400000000000006</v>
      </c>
      <c r="P22" s="3">
        <v>62.3</v>
      </c>
      <c r="Q22" s="3">
        <v>62.8</v>
      </c>
      <c r="R22" s="3">
        <v>41.6</v>
      </c>
    </row>
    <row r="23" spans="1:18" ht="15.5" x14ac:dyDescent="0.35">
      <c r="A23" s="4">
        <v>-9.9999999999999992E-2</v>
      </c>
      <c r="C23" s="5">
        <v>-4.1114999999999998E-11</v>
      </c>
      <c r="D23" s="5">
        <v>-5.1279000000000001E-11</v>
      </c>
      <c r="E23" s="5">
        <v>-6.4755999999999996E-11</v>
      </c>
      <c r="F23" s="5">
        <v>-8.8910000000000006E-11</v>
      </c>
      <c r="I23" s="3">
        <f t="shared" ref="I23:L35" si="1">C23/$A23</f>
        <v>4.1115000000000002E-10</v>
      </c>
      <c r="J23" s="3">
        <f t="shared" si="1"/>
        <v>5.1279000000000005E-10</v>
      </c>
      <c r="K23" s="3">
        <f t="shared" si="1"/>
        <v>6.4755999999999998E-10</v>
      </c>
      <c r="L23" s="3">
        <f t="shared" si="1"/>
        <v>8.8910000000000017E-10</v>
      </c>
    </row>
    <row r="24" spans="1:18" ht="15.5" x14ac:dyDescent="0.35">
      <c r="A24" s="4">
        <v>-7.9999999999999988E-2</v>
      </c>
      <c r="C24" s="5">
        <v>-2.9186999999999998E-11</v>
      </c>
      <c r="D24" s="5">
        <v>-3.6087000000000002E-11</v>
      </c>
      <c r="E24" s="5">
        <v>-3.4664999999999997E-11</v>
      </c>
      <c r="F24" s="5">
        <v>-7.6832999999999995E-11</v>
      </c>
      <c r="I24" s="3">
        <f t="shared" si="1"/>
        <v>3.6483750000000003E-10</v>
      </c>
      <c r="J24" s="3">
        <f t="shared" si="1"/>
        <v>4.5108750000000007E-10</v>
      </c>
      <c r="K24" s="3">
        <f t="shared" si="1"/>
        <v>4.3331250000000005E-10</v>
      </c>
      <c r="L24" s="5">
        <f t="shared" si="1"/>
        <v>9.6041250000000017E-10</v>
      </c>
    </row>
    <row r="25" spans="1:18" ht="15.5" x14ac:dyDescent="0.35">
      <c r="A25" s="4">
        <v>-5.9999999999999984E-2</v>
      </c>
      <c r="C25" s="5">
        <v>-1.7732000000000001E-11</v>
      </c>
      <c r="D25" s="5">
        <v>-1.9169000000000001E-11</v>
      </c>
      <c r="E25" s="5">
        <v>-2.5722999999999999E-11</v>
      </c>
      <c r="F25" s="5">
        <v>-8.1193000000000006E-11</v>
      </c>
      <c r="I25" s="3">
        <f t="shared" si="1"/>
        <v>2.9553333333333341E-10</v>
      </c>
      <c r="J25" s="3">
        <f t="shared" si="1"/>
        <v>3.1948333333333341E-10</v>
      </c>
      <c r="K25" s="3">
        <f t="shared" si="1"/>
        <v>4.2871666666666675E-10</v>
      </c>
      <c r="L25" s="5">
        <f t="shared" si="1"/>
        <v>1.3532166666666671E-9</v>
      </c>
    </row>
    <row r="26" spans="1:18" ht="15.5" x14ac:dyDescent="0.35">
      <c r="A26" s="4">
        <v>-3.999999999999998E-2</v>
      </c>
      <c r="C26" s="5">
        <v>-1.4304E-11</v>
      </c>
      <c r="D26" s="5">
        <v>-1.3983E-11</v>
      </c>
      <c r="E26" s="5">
        <v>-1.8046E-11</v>
      </c>
      <c r="F26" s="5">
        <v>-7.5714999999999994E-11</v>
      </c>
      <c r="I26" s="3">
        <f t="shared" si="1"/>
        <v>3.5760000000000019E-10</v>
      </c>
      <c r="J26" s="3">
        <f t="shared" si="1"/>
        <v>3.4957500000000016E-10</v>
      </c>
      <c r="K26" s="3">
        <f t="shared" si="1"/>
        <v>4.5115000000000019E-10</v>
      </c>
      <c r="L26" s="5">
        <f t="shared" si="1"/>
        <v>1.8928750000000007E-9</v>
      </c>
    </row>
    <row r="27" spans="1:18" ht="15.5" x14ac:dyDescent="0.35">
      <c r="A27" s="4">
        <v>-1.999999999999998E-2</v>
      </c>
      <c r="C27" s="5">
        <v>2.5666E-12</v>
      </c>
      <c r="D27" s="5">
        <v>-2.8257999999999999E-12</v>
      </c>
      <c r="E27" s="5">
        <v>3.9317999999999999E-12</v>
      </c>
      <c r="F27" s="5">
        <v>2.8545E-12</v>
      </c>
      <c r="I27" s="3">
        <f>C27/$A27</f>
        <v>-1.2833000000000014E-10</v>
      </c>
      <c r="J27" s="3">
        <f>D27/$A27</f>
        <v>1.4129000000000014E-10</v>
      </c>
      <c r="K27" s="3">
        <f t="shared" si="1"/>
        <v>-1.965900000000002E-10</v>
      </c>
      <c r="L27" s="5">
        <f t="shared" si="1"/>
        <v>-1.4272500000000015E-10</v>
      </c>
    </row>
    <row r="28" spans="1:18" ht="15.5" x14ac:dyDescent="0.35">
      <c r="A28" s="4">
        <v>0</v>
      </c>
      <c r="C28" s="5">
        <v>2.9619000000000001E-11</v>
      </c>
      <c r="D28" s="5">
        <v>4.1415E-11</v>
      </c>
      <c r="E28" s="5">
        <v>5.6748E-11</v>
      </c>
      <c r="F28" s="5">
        <v>1.6572E-10</v>
      </c>
      <c r="L28" s="5"/>
    </row>
    <row r="29" spans="1:18" ht="15.5" x14ac:dyDescent="0.35">
      <c r="A29" s="4">
        <v>0.02</v>
      </c>
      <c r="C29" s="5">
        <v>7.9737999999999996E-11</v>
      </c>
      <c r="D29" s="5">
        <v>1.2889000000000001E-10</v>
      </c>
      <c r="E29" s="5">
        <v>1.7725000000000001E-10</v>
      </c>
      <c r="F29" s="5">
        <v>5.4961000000000003E-10</v>
      </c>
      <c r="I29" s="3">
        <f t="shared" si="1"/>
        <v>3.9869E-9</v>
      </c>
      <c r="J29" s="3">
        <f t="shared" si="1"/>
        <v>6.4445000000000002E-9</v>
      </c>
      <c r="K29" s="3">
        <f t="shared" si="1"/>
        <v>8.8625000000000008E-9</v>
      </c>
      <c r="L29" s="5">
        <f t="shared" si="1"/>
        <v>2.7480500000000002E-8</v>
      </c>
    </row>
    <row r="30" spans="1:18" ht="15.5" x14ac:dyDescent="0.35">
      <c r="A30" s="4">
        <v>0.04</v>
      </c>
      <c r="C30" s="5">
        <v>2.7308999999999998E-10</v>
      </c>
      <c r="D30" s="5">
        <v>5.5085000000000002E-10</v>
      </c>
      <c r="E30" s="5">
        <v>8.0995999999999996E-10</v>
      </c>
      <c r="F30" s="5">
        <v>2.0685E-9</v>
      </c>
      <c r="I30" s="3">
        <f t="shared" si="1"/>
        <v>6.8272499999999991E-9</v>
      </c>
      <c r="J30" s="3">
        <f t="shared" si="1"/>
        <v>1.377125E-8</v>
      </c>
      <c r="K30" s="3">
        <f t="shared" si="1"/>
        <v>2.0248999999999998E-8</v>
      </c>
      <c r="L30" s="5">
        <f t="shared" si="1"/>
        <v>5.1712500000000001E-8</v>
      </c>
    </row>
    <row r="31" spans="1:18" ht="15.5" x14ac:dyDescent="0.35">
      <c r="A31" s="4">
        <v>0.06</v>
      </c>
      <c r="C31" s="5">
        <v>9.8602000000000008E-10</v>
      </c>
      <c r="D31" s="5">
        <v>1.7812E-9</v>
      </c>
      <c r="E31" s="5">
        <v>2.5203000000000001E-9</v>
      </c>
      <c r="F31" s="5">
        <v>4.4427E-9</v>
      </c>
      <c r="I31" s="3">
        <f t="shared" si="1"/>
        <v>1.6433666666666668E-8</v>
      </c>
      <c r="J31" s="3">
        <f t="shared" si="1"/>
        <v>2.9686666666666667E-8</v>
      </c>
      <c r="K31" s="3">
        <f t="shared" si="1"/>
        <v>4.2005000000000005E-8</v>
      </c>
      <c r="L31" s="5">
        <f t="shared" si="1"/>
        <v>7.4044999999999999E-8</v>
      </c>
    </row>
    <row r="32" spans="1:18" ht="15.5" x14ac:dyDescent="0.35">
      <c r="A32" s="4">
        <v>0.08</v>
      </c>
      <c r="C32" s="5">
        <v>2.1309000000000002E-9</v>
      </c>
      <c r="D32" s="5">
        <v>3.3923E-9</v>
      </c>
      <c r="E32" s="5">
        <v>4.5951000000000004E-9</v>
      </c>
      <c r="F32" s="5">
        <v>7.1511999999999999E-9</v>
      </c>
      <c r="I32" s="3">
        <f t="shared" si="1"/>
        <v>2.6636250000000001E-8</v>
      </c>
      <c r="J32" s="3">
        <f t="shared" si="1"/>
        <v>4.240375E-8</v>
      </c>
      <c r="K32" s="3">
        <f t="shared" si="1"/>
        <v>5.7438750000000002E-8</v>
      </c>
      <c r="L32" s="5">
        <f t="shared" si="1"/>
        <v>8.9389999999999995E-8</v>
      </c>
    </row>
    <row r="33" spans="1:18" ht="15.5" x14ac:dyDescent="0.35">
      <c r="A33" s="4">
        <v>0.1</v>
      </c>
      <c r="C33" s="5">
        <v>3.4052000000000002E-9</v>
      </c>
      <c r="D33" s="5">
        <v>5.1110999999999999E-9</v>
      </c>
      <c r="E33" s="5">
        <v>6.8271999999999998E-9</v>
      </c>
      <c r="F33" s="5">
        <v>9.8120000000000004E-9</v>
      </c>
      <c r="I33" s="3">
        <f t="shared" si="1"/>
        <v>3.4051999999999999E-8</v>
      </c>
      <c r="J33" s="3">
        <f t="shared" si="1"/>
        <v>5.1110999999999994E-8</v>
      </c>
      <c r="K33" s="3">
        <f t="shared" si="1"/>
        <v>6.8271999999999991E-8</v>
      </c>
      <c r="L33" s="5">
        <f t="shared" si="1"/>
        <v>9.8119999999999995E-8</v>
      </c>
    </row>
    <row r="34" spans="1:18" ht="15.5" x14ac:dyDescent="0.35">
      <c r="A34" s="4">
        <v>0.12000000000000001</v>
      </c>
      <c r="C34" s="5">
        <v>4.6513999999999999E-9</v>
      </c>
      <c r="D34" s="5">
        <v>6.6983000000000003E-9</v>
      </c>
      <c r="E34" s="5">
        <v>9.1506000000000002E-9</v>
      </c>
      <c r="F34" s="5">
        <v>1.2409E-8</v>
      </c>
      <c r="I34" s="3">
        <f t="shared" si="1"/>
        <v>3.8761666666666664E-8</v>
      </c>
      <c r="J34" s="3">
        <f t="shared" si="1"/>
        <v>5.5819166666666663E-8</v>
      </c>
      <c r="K34" s="3">
        <f t="shared" si="1"/>
        <v>7.625499999999999E-8</v>
      </c>
      <c r="L34" s="5">
        <f t="shared" si="1"/>
        <v>1.0340833333333332E-7</v>
      </c>
    </row>
    <row r="35" spans="1:18" ht="15.5" x14ac:dyDescent="0.35">
      <c r="A35" s="4">
        <v>0.14000000000000001</v>
      </c>
      <c r="C35" s="5">
        <v>5.8118000000000001E-9</v>
      </c>
      <c r="D35" s="5">
        <v>8.2961000000000007E-9</v>
      </c>
      <c r="E35" s="5">
        <v>1.1361999999999999E-8</v>
      </c>
      <c r="F35" s="5">
        <v>1.4759E-8</v>
      </c>
      <c r="I35" s="3">
        <f t="shared" si="1"/>
        <v>4.1512857142857142E-8</v>
      </c>
      <c r="J35" s="3">
        <f t="shared" si="1"/>
        <v>5.925785714285714E-8</v>
      </c>
      <c r="K35" s="3">
        <f t="shared" si="1"/>
        <v>8.1157142857142844E-8</v>
      </c>
      <c r="L35" s="5">
        <f t="shared" si="1"/>
        <v>1.0542142857142856E-7</v>
      </c>
    </row>
    <row r="36" spans="1:18" ht="15.5" x14ac:dyDescent="0.35">
      <c r="A36" s="4">
        <v>0.16</v>
      </c>
      <c r="C36" s="5">
        <v>6.9345E-9</v>
      </c>
      <c r="D36" s="5">
        <v>9.5998000000000007E-9</v>
      </c>
      <c r="E36" s="5">
        <v>1.3531000000000001E-8</v>
      </c>
      <c r="F36" s="5">
        <v>1.6619000000000001E-8</v>
      </c>
      <c r="I36" s="5">
        <f>C36/$A36</f>
        <v>4.3340625E-8</v>
      </c>
      <c r="J36" s="5">
        <f>D36/$A36</f>
        <v>5.999875E-8</v>
      </c>
      <c r="K36" s="5">
        <f>E36/$A36</f>
        <v>8.4568750000000001E-8</v>
      </c>
      <c r="L36" s="5">
        <f>F36/$A36</f>
        <v>1.0386875000000001E-7</v>
      </c>
      <c r="M36" s="5"/>
    </row>
    <row r="37" spans="1:18" x14ac:dyDescent="0.3">
      <c r="K37" s="5"/>
    </row>
    <row r="38" spans="1:18" ht="15.5" x14ac:dyDescent="0.35">
      <c r="A38" s="4" t="s">
        <v>12</v>
      </c>
    </row>
    <row r="39" spans="1:18" ht="15.5" x14ac:dyDescent="0.35">
      <c r="A39" s="4" t="s">
        <v>3</v>
      </c>
      <c r="C39" s="4" t="s">
        <v>4</v>
      </c>
      <c r="D39" s="4" t="s">
        <v>5</v>
      </c>
      <c r="E39" s="4" t="s">
        <v>6</v>
      </c>
      <c r="F39" s="4" t="s">
        <v>7</v>
      </c>
      <c r="G39" s="4" t="s">
        <v>8</v>
      </c>
      <c r="I39" s="4" t="s">
        <v>4</v>
      </c>
      <c r="J39" s="4" t="s">
        <v>5</v>
      </c>
      <c r="K39" s="4" t="s">
        <v>6</v>
      </c>
      <c r="L39" s="4" t="s">
        <v>7</v>
      </c>
      <c r="M39" s="4" t="s">
        <v>8</v>
      </c>
      <c r="O39" s="4" t="s">
        <v>4</v>
      </c>
      <c r="P39" s="4" t="s">
        <v>5</v>
      </c>
      <c r="Q39" s="4" t="s">
        <v>6</v>
      </c>
      <c r="R39" s="4" t="s">
        <v>7</v>
      </c>
    </row>
    <row r="40" spans="1:18" ht="15.5" x14ac:dyDescent="0.35">
      <c r="A40" s="4">
        <v>-0.12</v>
      </c>
      <c r="C40" s="5">
        <v>-4.9535E-11</v>
      </c>
      <c r="D40" s="5">
        <v>-7.4378999999999997E-11</v>
      </c>
      <c r="E40" s="5">
        <v>-9.8296000000000004E-11</v>
      </c>
      <c r="F40" s="5">
        <v>-2.2187000000000001E-10</v>
      </c>
      <c r="I40" s="5">
        <f>C40/$A40</f>
        <v>4.1279166666666668E-10</v>
      </c>
      <c r="J40" s="5">
        <f>D40/$A40</f>
        <v>6.1982499999999998E-10</v>
      </c>
      <c r="K40" s="5">
        <f>E40/$A40</f>
        <v>8.1913333333333344E-10</v>
      </c>
      <c r="L40" s="5">
        <f>F40/$A40</f>
        <v>1.8489166666666668E-9</v>
      </c>
      <c r="M40" s="5"/>
      <c r="O40" s="3">
        <v>75.7</v>
      </c>
      <c r="P40" s="3">
        <v>68.8</v>
      </c>
      <c r="Q40" s="3">
        <v>64</v>
      </c>
      <c r="R40" s="3">
        <v>58.6</v>
      </c>
    </row>
    <row r="41" spans="1:18" ht="15.5" x14ac:dyDescent="0.35">
      <c r="A41" s="4">
        <v>-9.9999999999999992E-2</v>
      </c>
      <c r="C41" s="5">
        <v>-3.2618000000000002E-11</v>
      </c>
      <c r="D41" s="5">
        <v>-4.6351000000000002E-11</v>
      </c>
      <c r="E41" s="5">
        <v>-8.1620999999999994E-11</v>
      </c>
      <c r="F41" s="5">
        <v>-1.2232E-10</v>
      </c>
      <c r="I41" s="3">
        <f t="shared" ref="I41:L53" si="2">C41/$A41</f>
        <v>3.2618000000000006E-10</v>
      </c>
      <c r="J41" s="3">
        <f t="shared" si="2"/>
        <v>4.6351000000000004E-10</v>
      </c>
      <c r="K41" s="3">
        <f t="shared" si="2"/>
        <v>8.1621000000000002E-10</v>
      </c>
      <c r="L41" s="3">
        <f t="shared" si="2"/>
        <v>1.2232000000000001E-9</v>
      </c>
    </row>
    <row r="42" spans="1:18" ht="15.5" x14ac:dyDescent="0.35">
      <c r="A42" s="4">
        <v>-7.9999999999999988E-2</v>
      </c>
      <c r="C42" s="5">
        <v>-2.3508999999999999E-11</v>
      </c>
      <c r="D42" s="5">
        <v>-3.3232000000000002E-11</v>
      </c>
      <c r="E42" s="5">
        <v>-5.8089000000000001E-11</v>
      </c>
      <c r="F42" s="5">
        <v>-8.8210999999999994E-11</v>
      </c>
      <c r="I42" s="3">
        <f t="shared" si="2"/>
        <v>2.9386250000000003E-10</v>
      </c>
      <c r="J42" s="3">
        <f t="shared" si="2"/>
        <v>4.1540000000000009E-10</v>
      </c>
      <c r="K42" s="3">
        <f t="shared" si="2"/>
        <v>7.2611250000000016E-10</v>
      </c>
      <c r="L42" s="5">
        <f t="shared" si="2"/>
        <v>1.1026375000000001E-9</v>
      </c>
    </row>
    <row r="43" spans="1:18" ht="15.5" x14ac:dyDescent="0.35">
      <c r="A43" s="4">
        <v>-5.9999999999999984E-2</v>
      </c>
      <c r="C43" s="5">
        <v>-1.7613000000000001E-11</v>
      </c>
      <c r="D43" s="5">
        <v>-2.6212E-11</v>
      </c>
      <c r="E43" s="5">
        <v>-3.8042000000000003E-11</v>
      </c>
      <c r="F43" s="5">
        <v>-6.5650999999999996E-11</v>
      </c>
      <c r="I43" s="3">
        <f t="shared" si="2"/>
        <v>2.9355000000000009E-10</v>
      </c>
      <c r="J43" s="3">
        <f t="shared" si="2"/>
        <v>4.3686666666666677E-10</v>
      </c>
      <c r="K43" s="3">
        <f t="shared" si="2"/>
        <v>6.3403333333333353E-10</v>
      </c>
      <c r="L43" s="5">
        <f t="shared" si="2"/>
        <v>1.0941833333333335E-9</v>
      </c>
    </row>
    <row r="44" spans="1:18" ht="15.5" x14ac:dyDescent="0.35">
      <c r="A44" s="4">
        <v>-3.999999999999998E-2</v>
      </c>
      <c r="C44" s="5">
        <v>-1.3426E-11</v>
      </c>
      <c r="D44" s="5">
        <v>-1.7579999999999999E-11</v>
      </c>
      <c r="E44" s="5">
        <v>-1.8016000000000001E-11</v>
      </c>
      <c r="F44" s="5">
        <v>-3.7575999999999999E-11</v>
      </c>
      <c r="I44" s="3">
        <f t="shared" si="2"/>
        <v>3.3565000000000018E-10</v>
      </c>
      <c r="J44" s="3">
        <f t="shared" si="2"/>
        <v>4.3950000000000019E-10</v>
      </c>
      <c r="K44" s="3">
        <f t="shared" si="2"/>
        <v>4.5040000000000022E-10</v>
      </c>
      <c r="L44" s="5">
        <f t="shared" si="2"/>
        <v>9.394000000000005E-10</v>
      </c>
    </row>
    <row r="45" spans="1:18" ht="15.5" x14ac:dyDescent="0.35">
      <c r="A45" s="4">
        <v>-1.999999999999998E-2</v>
      </c>
      <c r="C45" s="5">
        <v>2.6420999999999998E-12</v>
      </c>
      <c r="D45" s="5">
        <v>2.1173999999999998E-12</v>
      </c>
      <c r="E45" s="5">
        <v>-2.8041000000000001E-13</v>
      </c>
      <c r="F45" s="5">
        <v>5.0454999999999999E-12</v>
      </c>
      <c r="I45" s="3">
        <f>C45/$A45</f>
        <v>-1.3210500000000013E-10</v>
      </c>
      <c r="J45" s="3">
        <f>D45/$A45</f>
        <v>-1.058700000000001E-10</v>
      </c>
      <c r="K45" s="3">
        <f t="shared" si="2"/>
        <v>1.4020500000000014E-11</v>
      </c>
      <c r="L45" s="5">
        <f t="shared" si="2"/>
        <v>-2.5227500000000025E-10</v>
      </c>
    </row>
    <row r="46" spans="1:18" ht="15.5" x14ac:dyDescent="0.35">
      <c r="A46" s="4">
        <v>0</v>
      </c>
      <c r="C46" s="5">
        <v>1.1952000000000001E-11</v>
      </c>
      <c r="D46" s="5">
        <v>2.0077999999999999E-11</v>
      </c>
      <c r="E46" s="5">
        <v>3.1855000000000003E-11</v>
      </c>
      <c r="F46" s="5">
        <v>4.6054000000000001E-11</v>
      </c>
      <c r="L46" s="5"/>
    </row>
    <row r="47" spans="1:18" ht="15.5" x14ac:dyDescent="0.35">
      <c r="A47" s="4">
        <v>0.02</v>
      </c>
      <c r="C47" s="5">
        <v>2.8212E-11</v>
      </c>
      <c r="D47" s="5">
        <v>4.9924999999999998E-11</v>
      </c>
      <c r="E47" s="5">
        <v>6.8425999999999995E-11</v>
      </c>
      <c r="F47" s="5">
        <v>1.3263000000000001E-10</v>
      </c>
      <c r="I47" s="3">
        <f t="shared" si="2"/>
        <v>1.4105999999999999E-9</v>
      </c>
      <c r="J47" s="3">
        <f t="shared" si="2"/>
        <v>2.4962499999999999E-9</v>
      </c>
      <c r="K47" s="3">
        <f t="shared" si="2"/>
        <v>3.4212999999999998E-9</v>
      </c>
      <c r="L47" s="5">
        <f t="shared" si="2"/>
        <v>6.6315000000000005E-9</v>
      </c>
    </row>
    <row r="48" spans="1:18" ht="15.5" x14ac:dyDescent="0.35">
      <c r="A48" s="4">
        <v>0.04</v>
      </c>
      <c r="C48" s="5">
        <v>8.0721000000000002E-11</v>
      </c>
      <c r="D48" s="5">
        <v>1.7734E-10</v>
      </c>
      <c r="E48" s="5">
        <v>3.5244000000000003E-10</v>
      </c>
      <c r="F48" s="5">
        <v>7.5087000000000001E-10</v>
      </c>
      <c r="I48" s="3">
        <f t="shared" si="2"/>
        <v>2.018025E-9</v>
      </c>
      <c r="J48" s="3">
        <f t="shared" si="2"/>
        <v>4.4334999999999996E-9</v>
      </c>
      <c r="K48" s="3">
        <f t="shared" si="2"/>
        <v>8.8110000000000003E-9</v>
      </c>
      <c r="L48" s="5">
        <f t="shared" si="2"/>
        <v>1.8771750000000001E-8</v>
      </c>
    </row>
    <row r="49" spans="1:13" ht="15.5" x14ac:dyDescent="0.35">
      <c r="A49" s="4">
        <v>0.06</v>
      </c>
      <c r="C49" s="5">
        <v>4.1125E-10</v>
      </c>
      <c r="D49" s="5">
        <v>9.4812999999999991E-10</v>
      </c>
      <c r="E49" s="5">
        <v>1.8964000000000002E-9</v>
      </c>
      <c r="F49" s="5">
        <v>3.2618E-9</v>
      </c>
      <c r="I49" s="3">
        <f t="shared" si="2"/>
        <v>6.8541666666666668E-9</v>
      </c>
      <c r="J49" s="3">
        <f t="shared" si="2"/>
        <v>1.5802166666666666E-8</v>
      </c>
      <c r="K49" s="3">
        <f t="shared" si="2"/>
        <v>3.160666666666667E-8</v>
      </c>
      <c r="L49" s="5">
        <f t="shared" si="2"/>
        <v>5.4363333333333338E-8</v>
      </c>
    </row>
    <row r="50" spans="1:13" ht="15.5" x14ac:dyDescent="0.35">
      <c r="A50" s="4">
        <v>0.08</v>
      </c>
      <c r="C50" s="5">
        <v>9.7546000000000006E-10</v>
      </c>
      <c r="D50" s="5">
        <v>2.2438E-9</v>
      </c>
      <c r="E50" s="5">
        <v>3.8008000000000004E-9</v>
      </c>
      <c r="F50" s="5">
        <v>6.2443999999999997E-9</v>
      </c>
      <c r="I50" s="3">
        <f t="shared" si="2"/>
        <v>1.2193250000000001E-8</v>
      </c>
      <c r="J50" s="3">
        <f t="shared" si="2"/>
        <v>2.80475E-8</v>
      </c>
      <c r="K50" s="3">
        <f t="shared" si="2"/>
        <v>4.7510000000000007E-8</v>
      </c>
      <c r="L50" s="5">
        <f t="shared" si="2"/>
        <v>7.8054999999999993E-8</v>
      </c>
    </row>
    <row r="51" spans="1:13" ht="15.5" x14ac:dyDescent="0.35">
      <c r="A51" s="4">
        <v>0.1</v>
      </c>
      <c r="C51" s="5">
        <v>1.4597E-9</v>
      </c>
      <c r="D51" s="5">
        <v>3.3135000000000002E-9</v>
      </c>
      <c r="E51" s="5">
        <v>5.5383000000000002E-9</v>
      </c>
      <c r="F51" s="5">
        <v>8.8834999999999998E-9</v>
      </c>
      <c r="I51" s="3">
        <f t="shared" si="2"/>
        <v>1.4597E-8</v>
      </c>
      <c r="J51" s="3">
        <f t="shared" si="2"/>
        <v>3.3134999999999999E-8</v>
      </c>
      <c r="K51" s="3">
        <f t="shared" si="2"/>
        <v>5.5383E-8</v>
      </c>
      <c r="L51" s="5">
        <f t="shared" si="2"/>
        <v>8.8834999999999988E-8</v>
      </c>
    </row>
    <row r="52" spans="1:13" ht="15.5" x14ac:dyDescent="0.35">
      <c r="A52" s="4">
        <v>0.12000000000000001</v>
      </c>
      <c r="C52" s="5">
        <v>1.9921999999999998E-9</v>
      </c>
      <c r="D52" s="5">
        <v>4.3997999999999996E-9</v>
      </c>
      <c r="E52" s="5">
        <v>7.3134E-9</v>
      </c>
      <c r="F52" s="5">
        <v>1.1373E-8</v>
      </c>
      <c r="I52" s="3">
        <f t="shared" si="2"/>
        <v>1.6601666666666663E-8</v>
      </c>
      <c r="J52" s="3">
        <f t="shared" si="2"/>
        <v>3.6664999999999991E-8</v>
      </c>
      <c r="K52" s="3">
        <f t="shared" si="2"/>
        <v>6.0944999999999994E-8</v>
      </c>
      <c r="L52" s="5">
        <f t="shared" si="2"/>
        <v>9.4775E-8</v>
      </c>
    </row>
    <row r="53" spans="1:13" ht="15.5" x14ac:dyDescent="0.35">
      <c r="A53" s="4">
        <v>0.14000000000000001</v>
      </c>
      <c r="C53" s="5">
        <v>2.5995E-9</v>
      </c>
      <c r="D53" s="5">
        <v>5.5677999999999997E-9</v>
      </c>
      <c r="E53" s="5">
        <v>9.0356000000000005E-9</v>
      </c>
      <c r="F53" s="5">
        <v>1.3693000000000001E-8</v>
      </c>
      <c r="I53" s="3">
        <f t="shared" si="2"/>
        <v>1.8567857142857141E-8</v>
      </c>
      <c r="J53" s="3">
        <f t="shared" si="2"/>
        <v>3.9769999999999991E-8</v>
      </c>
      <c r="K53" s="3">
        <f t="shared" si="2"/>
        <v>6.4539999999999994E-8</v>
      </c>
      <c r="L53" s="5">
        <f t="shared" si="2"/>
        <v>9.780714285714285E-8</v>
      </c>
    </row>
    <row r="54" spans="1:13" ht="15.5" x14ac:dyDescent="0.35">
      <c r="A54" s="4">
        <v>0.16</v>
      </c>
      <c r="C54" s="5">
        <v>3.3254000000000001E-9</v>
      </c>
      <c r="D54" s="5">
        <v>6.7027999999999996E-9</v>
      </c>
      <c r="E54" s="5">
        <v>1.0808E-8</v>
      </c>
      <c r="F54" s="5">
        <v>1.5856E-8</v>
      </c>
      <c r="I54" s="5">
        <f>C54/$A54</f>
        <v>2.0783749999999999E-8</v>
      </c>
      <c r="J54" s="5">
        <f>D54/$A54</f>
        <v>4.1892499999999996E-8</v>
      </c>
      <c r="K54" s="5">
        <f>E54/$A54</f>
        <v>6.7549999999999993E-8</v>
      </c>
      <c r="L54" s="5">
        <f>F54/$A54</f>
        <v>9.9099999999999994E-8</v>
      </c>
      <c r="M54" s="5"/>
    </row>
    <row r="55" spans="1:13" x14ac:dyDescent="0.3">
      <c r="L55" s="5"/>
    </row>
    <row r="56" spans="1:13" x14ac:dyDescent="0.3">
      <c r="L56" s="5"/>
    </row>
    <row r="57" spans="1:13" x14ac:dyDescent="0.3">
      <c r="K57" s="5"/>
      <c r="L57" s="5"/>
    </row>
    <row r="58" spans="1:13" x14ac:dyDescent="0.3">
      <c r="L58" s="5"/>
    </row>
    <row r="59" spans="1:13" x14ac:dyDescent="0.3">
      <c r="L59" s="5"/>
    </row>
    <row r="60" spans="1:13" x14ac:dyDescent="0.3">
      <c r="L60" s="5"/>
    </row>
    <row r="61" spans="1:13" x14ac:dyDescent="0.3">
      <c r="L61" s="5"/>
    </row>
    <row r="62" spans="1:13" x14ac:dyDescent="0.3">
      <c r="L62" s="5"/>
    </row>
    <row r="63" spans="1:13" x14ac:dyDescent="0.3">
      <c r="L63" s="5"/>
    </row>
    <row r="64" spans="1:13" x14ac:dyDescent="0.3">
      <c r="L64" s="5"/>
    </row>
    <row r="65" spans="11:12" x14ac:dyDescent="0.3">
      <c r="L65" s="5"/>
    </row>
    <row r="66" spans="11:12" x14ac:dyDescent="0.3">
      <c r="L66" s="5"/>
    </row>
    <row r="67" spans="11:12" x14ac:dyDescent="0.3">
      <c r="L67" s="5"/>
    </row>
    <row r="68" spans="11:12" x14ac:dyDescent="0.3">
      <c r="L68" s="5"/>
    </row>
    <row r="69" spans="11:12" x14ac:dyDescent="0.3">
      <c r="L69" s="5"/>
    </row>
    <row r="70" spans="11:12" x14ac:dyDescent="0.3">
      <c r="L70" s="5"/>
    </row>
    <row r="71" spans="11:12" x14ac:dyDescent="0.3">
      <c r="L71" s="5"/>
    </row>
    <row r="72" spans="11:12" x14ac:dyDescent="0.3">
      <c r="L72" s="5"/>
    </row>
    <row r="73" spans="11:12" x14ac:dyDescent="0.3">
      <c r="K73" s="5"/>
    </row>
    <row r="74" spans="11:12" x14ac:dyDescent="0.3">
      <c r="L74" s="5"/>
    </row>
    <row r="75" spans="11:12" x14ac:dyDescent="0.3">
      <c r="L75" s="5"/>
    </row>
    <row r="76" spans="11:12" x14ac:dyDescent="0.3">
      <c r="L76" s="5"/>
    </row>
    <row r="77" spans="11:12" x14ac:dyDescent="0.3">
      <c r="L77" s="5"/>
    </row>
    <row r="78" spans="11:12" x14ac:dyDescent="0.3">
      <c r="L78" s="5"/>
    </row>
    <row r="79" spans="11:12" x14ac:dyDescent="0.3">
      <c r="L79" s="5"/>
    </row>
    <row r="80" spans="11:12" x14ac:dyDescent="0.3">
      <c r="L80" s="5"/>
    </row>
    <row r="81" spans="12:12" x14ac:dyDescent="0.3">
      <c r="L81" s="5"/>
    </row>
    <row r="82" spans="12:12" x14ac:dyDescent="0.3">
      <c r="L82" s="5"/>
    </row>
    <row r="83" spans="12:12" x14ac:dyDescent="0.3">
      <c r="L83" s="5"/>
    </row>
    <row r="84" spans="12:12" x14ac:dyDescent="0.3">
      <c r="L84" s="5"/>
    </row>
    <row r="85" spans="12:12" x14ac:dyDescent="0.3">
      <c r="L85" s="5"/>
    </row>
    <row r="86" spans="12:12" x14ac:dyDescent="0.3">
      <c r="L86" s="5"/>
    </row>
    <row r="87" spans="12:12" x14ac:dyDescent="0.3">
      <c r="L87" s="5"/>
    </row>
    <row r="88" spans="12:12" x14ac:dyDescent="0.3">
      <c r="L88" s="5"/>
    </row>
    <row r="90" spans="12:12" x14ac:dyDescent="0.3">
      <c r="L90" s="5"/>
    </row>
    <row r="91" spans="12:12" x14ac:dyDescent="0.3">
      <c r="L91" s="5"/>
    </row>
    <row r="92" spans="12:12" x14ac:dyDescent="0.3">
      <c r="L92" s="5"/>
    </row>
    <row r="93" spans="12:12" x14ac:dyDescent="0.3">
      <c r="L93" s="5"/>
    </row>
    <row r="94" spans="12:12" x14ac:dyDescent="0.3">
      <c r="L94" s="5"/>
    </row>
    <row r="95" spans="12:12" x14ac:dyDescent="0.3">
      <c r="L95" s="5"/>
    </row>
    <row r="96" spans="12:12" x14ac:dyDescent="0.3">
      <c r="L96" s="5"/>
    </row>
    <row r="97" spans="12:12" x14ac:dyDescent="0.3">
      <c r="L97" s="5"/>
    </row>
    <row r="98" spans="12:12" x14ac:dyDescent="0.3">
      <c r="L98" s="5"/>
    </row>
    <row r="99" spans="12:12" x14ac:dyDescent="0.3">
      <c r="L99" s="5"/>
    </row>
    <row r="100" spans="12:12" x14ac:dyDescent="0.3">
      <c r="L100" s="5"/>
    </row>
    <row r="101" spans="12:12" x14ac:dyDescent="0.3">
      <c r="L101" s="5"/>
    </row>
    <row r="102" spans="12:12" x14ac:dyDescent="0.3">
      <c r="L102" s="5"/>
    </row>
    <row r="103" spans="12:12" x14ac:dyDescent="0.3">
      <c r="L103" s="5"/>
    </row>
    <row r="104" spans="12:12" x14ac:dyDescent="0.3">
      <c r="L104" s="5"/>
    </row>
  </sheetData>
  <mergeCells count="2">
    <mergeCell ref="C1:F1"/>
    <mergeCell ref="I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3"/>
  <sheetViews>
    <sheetView workbookViewId="0">
      <selection activeCell="M12" sqref="M12"/>
    </sheetView>
  </sheetViews>
  <sheetFormatPr defaultRowHeight="14.5" x14ac:dyDescent="0.35"/>
  <cols>
    <col min="3" max="3" width="22.7265625" bestFit="1" customWidth="1"/>
  </cols>
  <sheetData>
    <row r="1" spans="3:8" x14ac:dyDescent="0.35">
      <c r="C1" t="s">
        <v>13</v>
      </c>
    </row>
    <row r="2" spans="3:8" ht="15.5" x14ac:dyDescent="0.35">
      <c r="E2" s="4" t="s">
        <v>4</v>
      </c>
      <c r="F2" s="4" t="s">
        <v>5</v>
      </c>
      <c r="G2" s="4" t="s">
        <v>6</v>
      </c>
      <c r="H2" s="4" t="s">
        <v>7</v>
      </c>
    </row>
    <row r="3" spans="3:8" ht="15.5" x14ac:dyDescent="0.35">
      <c r="C3" s="4" t="s">
        <v>10</v>
      </c>
      <c r="E3" s="3">
        <v>175.8</v>
      </c>
      <c r="F3" s="3">
        <v>89.1</v>
      </c>
      <c r="G3" s="3">
        <v>72.599999999999994</v>
      </c>
      <c r="H3" s="3">
        <v>62.5</v>
      </c>
    </row>
    <row r="4" spans="3:8" ht="15.5" x14ac:dyDescent="0.35">
      <c r="C4" s="4" t="s">
        <v>11</v>
      </c>
      <c r="E4" s="3">
        <v>71.400000000000006</v>
      </c>
      <c r="F4" s="3">
        <v>62.3</v>
      </c>
      <c r="G4" s="3">
        <v>62.8</v>
      </c>
      <c r="H4" s="3">
        <v>41.6</v>
      </c>
    </row>
    <row r="5" spans="3:8" ht="15.5" x14ac:dyDescent="0.35">
      <c r="C5" s="4" t="s">
        <v>12</v>
      </c>
      <c r="E5" s="3">
        <v>75.7</v>
      </c>
      <c r="F5" s="3">
        <v>68.8</v>
      </c>
      <c r="G5" s="3">
        <v>64</v>
      </c>
      <c r="H5" s="3">
        <v>58.6</v>
      </c>
    </row>
    <row r="11" spans="3:8" x14ac:dyDescent="0.35">
      <c r="D11" s="3" t="s">
        <v>14</v>
      </c>
      <c r="E11" s="7">
        <f>AVERAGE(E3:E10)</f>
        <v>107.63333333333334</v>
      </c>
      <c r="F11" s="7">
        <f t="shared" ref="F11:H11" si="0">AVERAGE(F3:F10)</f>
        <v>73.399999999999991</v>
      </c>
      <c r="G11" s="7">
        <f t="shared" si="0"/>
        <v>66.466666666666654</v>
      </c>
      <c r="H11" s="7">
        <f t="shared" si="0"/>
        <v>54.233333333333327</v>
      </c>
    </row>
    <row r="12" spans="3:8" x14ac:dyDescent="0.35">
      <c r="D12" s="3" t="s">
        <v>15</v>
      </c>
      <c r="E12" s="8">
        <f>_xlfn.STDEV.P(E3:E10)</f>
        <v>48.233068416687829</v>
      </c>
      <c r="F12" s="8">
        <f t="shared" ref="F12:H12" si="1">_xlfn.STDEV.P(F3:F10)</f>
        <v>11.41431849330773</v>
      </c>
      <c r="G12" s="8">
        <f t="shared" si="1"/>
        <v>4.3645032808887736</v>
      </c>
      <c r="H12" s="8">
        <f t="shared" si="1"/>
        <v>9.0738941781109617</v>
      </c>
    </row>
    <row r="13" spans="3:8" x14ac:dyDescent="0.35">
      <c r="D13" s="3" t="s">
        <v>16</v>
      </c>
      <c r="E13" s="8">
        <f>E12/(SQRT((COUNT(E3:E11))))</f>
        <v>24.116534208343914</v>
      </c>
      <c r="F13" s="8">
        <f t="shared" ref="F13:H13" si="2">F12/(SQRT((COUNT(F3:F11))))</f>
        <v>5.7071592466538652</v>
      </c>
      <c r="G13" s="8">
        <f t="shared" si="2"/>
        <v>2.1822516404443868</v>
      </c>
      <c r="H13" s="8">
        <f t="shared" si="2"/>
        <v>4.5369470890554808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TRPV1</vt:lpstr>
      <vt:lpstr>TRPV1-559T</vt:lpstr>
      <vt:lpstr>Summary TRPV1-559T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2016-12-05T15:30:01Z</dcterms:created>
  <dcterms:modified xsi:type="dcterms:W3CDTF">2016-12-08T17:23:58Z</dcterms:modified>
</cp:coreProperties>
</file>